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штат " sheetId="3" r:id="rId1"/>
  </sheets>
  <calcPr calcId="125725" iterateDelta="0"/>
</workbook>
</file>

<file path=xl/calcChain.xml><?xml version="1.0" encoding="utf-8"?>
<calcChain xmlns="http://schemas.openxmlformats.org/spreadsheetml/2006/main">
  <c r="H31" i="3"/>
  <c r="J31" s="1"/>
  <c r="C62"/>
  <c r="I62"/>
  <c r="K62"/>
  <c r="N62"/>
  <c r="H49"/>
  <c r="J60"/>
  <c r="L31" l="1"/>
  <c r="M31" s="1"/>
  <c r="L61"/>
  <c r="L60"/>
  <c r="M60" s="1"/>
  <c r="H59"/>
  <c r="J59" s="1"/>
  <c r="L59" s="1"/>
  <c r="M59" s="1"/>
  <c r="H58"/>
  <c r="J58" s="1"/>
  <c r="L58" s="1"/>
  <c r="M58" s="1"/>
  <c r="H57"/>
  <c r="J57" s="1"/>
  <c r="L57" s="1"/>
  <c r="M57" s="1"/>
  <c r="H56"/>
  <c r="J56" s="1"/>
  <c r="L56" s="1"/>
  <c r="M56" s="1"/>
  <c r="H55"/>
  <c r="J55" s="1"/>
  <c r="L55" s="1"/>
  <c r="M55" s="1"/>
  <c r="H54"/>
  <c r="J54" s="1"/>
  <c r="L54" s="1"/>
  <c r="M54" s="1"/>
  <c r="H53"/>
  <c r="J53" s="1"/>
  <c r="L53" s="1"/>
  <c r="M53" s="1"/>
  <c r="H52"/>
  <c r="J52" s="1"/>
  <c r="L52" s="1"/>
  <c r="M52" s="1"/>
  <c r="H51"/>
  <c r="J51" s="1"/>
  <c r="L51" s="1"/>
  <c r="M51" s="1"/>
  <c r="H50"/>
  <c r="J50" s="1"/>
  <c r="L50" s="1"/>
  <c r="M50" s="1"/>
  <c r="J49"/>
  <c r="L49" s="1"/>
  <c r="M49" s="1"/>
  <c r="H48"/>
  <c r="J48" s="1"/>
  <c r="L48" s="1"/>
  <c r="H47"/>
  <c r="J47" s="1"/>
  <c r="J46"/>
  <c r="H46"/>
  <c r="H45"/>
  <c r="J45" s="1"/>
  <c r="J44"/>
  <c r="H44"/>
  <c r="H43"/>
  <c r="J43" s="1"/>
  <c r="J42"/>
  <c r="H42"/>
  <c r="H41"/>
  <c r="J41" s="1"/>
  <c r="J40"/>
  <c r="H40"/>
  <c r="H39"/>
  <c r="J39" s="1"/>
  <c r="J38"/>
  <c r="H38"/>
  <c r="H37"/>
  <c r="J37" s="1"/>
  <c r="H36"/>
  <c r="J36" s="1"/>
  <c r="L36" s="1"/>
  <c r="H35"/>
  <c r="J35" s="1"/>
  <c r="L35" s="1"/>
  <c r="J34"/>
  <c r="H34"/>
  <c r="H33"/>
  <c r="H32"/>
  <c r="J32" s="1"/>
  <c r="H30"/>
  <c r="J30" s="1"/>
  <c r="H29"/>
  <c r="J29" s="1"/>
  <c r="H28"/>
  <c r="J28" s="1"/>
  <c r="H27"/>
  <c r="J27" s="1"/>
  <c r="H26"/>
  <c r="H62" s="1"/>
  <c r="L34" l="1"/>
  <c r="M34" s="1"/>
  <c r="L33"/>
  <c r="M33" s="1"/>
  <c r="J33"/>
  <c r="L38"/>
  <c r="M38" s="1"/>
  <c r="L42"/>
  <c r="M42" s="1"/>
  <c r="L46"/>
  <c r="M46" s="1"/>
  <c r="L40"/>
  <c r="M40" s="1"/>
  <c r="L44"/>
  <c r="M44" s="1"/>
  <c r="L39"/>
  <c r="M39" s="1"/>
  <c r="L41"/>
  <c r="M41" s="1"/>
  <c r="L43"/>
  <c r="M43" s="1"/>
  <c r="L45"/>
  <c r="M45" s="1"/>
  <c r="L47"/>
  <c r="M47" s="1"/>
  <c r="M61"/>
  <c r="L27"/>
  <c r="M27" s="1"/>
  <c r="L28"/>
  <c r="M28" s="1"/>
  <c r="L29"/>
  <c r="M29" s="1"/>
  <c r="L30"/>
  <c r="M30" s="1"/>
  <c r="L32"/>
  <c r="L37"/>
  <c r="J26"/>
  <c r="J62" s="1"/>
  <c r="L26" l="1"/>
  <c r="L62" s="1"/>
  <c r="M26" l="1"/>
  <c r="M62" s="1"/>
</calcChain>
</file>

<file path=xl/sharedStrings.xml><?xml version="1.0" encoding="utf-8"?>
<sst xmlns="http://schemas.openxmlformats.org/spreadsheetml/2006/main" count="107" uniqueCount="86">
  <si>
    <t>" Утверждаю"</t>
  </si>
  <si>
    <t>" Согласовано"</t>
  </si>
  <si>
    <t>Директор Актауской СОШ-детсад</t>
  </si>
  <si>
    <t>Штатное расписание</t>
  </si>
  <si>
    <t>по Актауской средней общеобразовательной школе-детсад</t>
  </si>
  <si>
    <t xml:space="preserve">                                                   на 1 сентября 2011г                                               </t>
  </si>
  <si>
    <t xml:space="preserve">                                           </t>
  </si>
  <si>
    <t>№</t>
  </si>
  <si>
    <t>Наименование  должности</t>
  </si>
  <si>
    <t>к/во  единиц</t>
  </si>
  <si>
    <t>разряд</t>
  </si>
  <si>
    <t>катег</t>
  </si>
  <si>
    <t>стаж</t>
  </si>
  <si>
    <t>коэф   фициент</t>
  </si>
  <si>
    <t>оклад</t>
  </si>
  <si>
    <t>доплаты</t>
  </si>
  <si>
    <t>месяч.                     ФОТ</t>
  </si>
  <si>
    <t>годовой фонд</t>
  </si>
  <si>
    <t>лечебное пособие</t>
  </si>
  <si>
    <t>Директор</t>
  </si>
  <si>
    <t>А1-3-1</t>
  </si>
  <si>
    <t>Завуч</t>
  </si>
  <si>
    <t>А2-3</t>
  </si>
  <si>
    <t>Пед доп образования</t>
  </si>
  <si>
    <t>В3-4</t>
  </si>
  <si>
    <t>Организатор</t>
  </si>
  <si>
    <t>НВП</t>
  </si>
  <si>
    <t>В3-2</t>
  </si>
  <si>
    <t>Воспит пред,школ</t>
  </si>
  <si>
    <t>В4-3</t>
  </si>
  <si>
    <t>В3-3</t>
  </si>
  <si>
    <t>воспит детсада</t>
  </si>
  <si>
    <t>Соц.педагог</t>
  </si>
  <si>
    <t xml:space="preserve">психолог </t>
  </si>
  <si>
    <t>вожатый</t>
  </si>
  <si>
    <t>В4-4</t>
  </si>
  <si>
    <t>Библиотекарь</t>
  </si>
  <si>
    <t>С3</t>
  </si>
  <si>
    <t>Воспит дет сада</t>
  </si>
  <si>
    <t>Методист дошкольн</t>
  </si>
  <si>
    <t xml:space="preserve">Дефектолог </t>
  </si>
  <si>
    <t>Логопед</t>
  </si>
  <si>
    <t>Делопроизводитель</t>
  </si>
  <si>
    <t>Д1</t>
  </si>
  <si>
    <t>Секретарь-машин</t>
  </si>
  <si>
    <t>Рабочий</t>
  </si>
  <si>
    <t>сл сантехник</t>
  </si>
  <si>
    <t>Гардеробщик</t>
  </si>
  <si>
    <t>Лаборант</t>
  </si>
  <si>
    <t>рабочий</t>
  </si>
  <si>
    <t>Машинист на 6-мес/в</t>
  </si>
  <si>
    <t>Машинист на 12 мес/в</t>
  </si>
  <si>
    <t>сторож</t>
  </si>
  <si>
    <t>Уборщик произ.помещ</t>
  </si>
  <si>
    <t>Бухгалтер</t>
  </si>
  <si>
    <t>Шев повар</t>
  </si>
  <si>
    <t>Вахтер</t>
  </si>
  <si>
    <t>Повар</t>
  </si>
  <si>
    <t>Пом.воспит  д/сада</t>
  </si>
  <si>
    <t>Кастелянша</t>
  </si>
  <si>
    <t>Дворник</t>
  </si>
  <si>
    <t>Кухонный работник</t>
  </si>
  <si>
    <t>Кладовщик</t>
  </si>
  <si>
    <t>шофер</t>
  </si>
  <si>
    <t xml:space="preserve">Медсестра  </t>
  </si>
  <si>
    <t>В4-2</t>
  </si>
  <si>
    <t>итого</t>
  </si>
  <si>
    <t>В2-2</t>
  </si>
  <si>
    <t>В2-3</t>
  </si>
  <si>
    <t>в/к</t>
  </si>
  <si>
    <t>B2-4</t>
  </si>
  <si>
    <t>Б Ж Иргалиева</t>
  </si>
  <si>
    <t>Воспи детсада</t>
  </si>
  <si>
    <t xml:space="preserve">Пом воспит </t>
  </si>
  <si>
    <t>Руководитель Таскалинским РОО</t>
  </si>
  <si>
    <t>Бухгалтер ГЗ</t>
  </si>
  <si>
    <t>А1-4</t>
  </si>
  <si>
    <t>С-3</t>
  </si>
  <si>
    <t>на  1 сентября   2020г</t>
  </si>
  <si>
    <t xml:space="preserve">вожатый </t>
  </si>
  <si>
    <t>Касимова А К</t>
  </si>
  <si>
    <t>зам дир по хоз части</t>
  </si>
  <si>
    <t>D1</t>
  </si>
  <si>
    <t>A2-3</t>
  </si>
  <si>
    <t>электрик</t>
  </si>
  <si>
    <t>Бухгалтер                       Батишева Р 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</si>
</sst>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2" applyFont="1"/>
    <xf numFmtId="0" fontId="3" fillId="0" borderId="0" xfId="2" applyFont="1"/>
    <xf numFmtId="9" fontId="3" fillId="0" borderId="0" xfId="1" applyFont="1"/>
    <xf numFmtId="0" fontId="5" fillId="0" borderId="0" xfId="2" applyFont="1"/>
    <xf numFmtId="0" fontId="6" fillId="0" borderId="1" xfId="2" applyFont="1" applyBorder="1"/>
    <xf numFmtId="0" fontId="6" fillId="0" borderId="1" xfId="2" applyFont="1" applyBorder="1" applyAlignment="1">
      <alignment wrapText="1"/>
    </xf>
    <xf numFmtId="9" fontId="6" fillId="0" borderId="1" xfId="2" applyNumberFormat="1" applyFont="1" applyBorder="1"/>
    <xf numFmtId="0" fontId="7" fillId="0" borderId="2" xfId="0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right"/>
    </xf>
    <xf numFmtId="1" fontId="6" fillId="0" borderId="1" xfId="2" applyNumberFormat="1" applyFont="1" applyBorder="1"/>
    <xf numFmtId="1" fontId="6" fillId="0" borderId="1" xfId="2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right"/>
    </xf>
    <xf numFmtId="2" fontId="6" fillId="0" borderId="1" xfId="2" applyNumberFormat="1" applyFont="1" applyBorder="1"/>
    <xf numFmtId="0" fontId="8" fillId="0" borderId="1" xfId="2" applyFont="1" applyBorder="1"/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1" fontId="8" fillId="0" borderId="1" xfId="2" applyNumberFormat="1" applyFont="1" applyBorder="1"/>
    <xf numFmtId="0" fontId="7" fillId="0" borderId="0" xfId="0" applyFont="1"/>
    <xf numFmtId="0" fontId="6" fillId="0" borderId="1" xfId="2" applyNumberFormat="1" applyFont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/>
    </xf>
    <xf numFmtId="0" fontId="3" fillId="0" borderId="0" xfId="2" applyFont="1" applyAlignment="1"/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36" zoomScale="130" zoomScaleNormal="130" workbookViewId="0">
      <selection sqref="A1:N63"/>
    </sheetView>
  </sheetViews>
  <sheetFormatPr defaultRowHeight="15"/>
  <cols>
    <col min="1" max="1" width="4.42578125" customWidth="1"/>
    <col min="2" max="2" width="10.28515625" customWidth="1"/>
    <col min="3" max="3" width="3.85546875" customWidth="1"/>
    <col min="4" max="4" width="6" customWidth="1"/>
    <col min="5" max="5" width="3.5703125" customWidth="1"/>
    <col min="6" max="6" width="3" customWidth="1"/>
    <col min="7" max="7" width="5.140625" customWidth="1"/>
    <col min="8" max="8" width="4.7109375" customWidth="1"/>
    <col min="9" max="9" width="4.42578125" customWidth="1"/>
    <col min="10" max="10" width="5" customWidth="1"/>
    <col min="11" max="11" width="4.7109375" customWidth="1"/>
    <col min="12" max="12" width="5.28515625" customWidth="1"/>
    <col min="13" max="13" width="5.42578125" customWidth="1"/>
    <col min="14" max="14" width="4.140625" customWidth="1"/>
  </cols>
  <sheetData>
    <row r="1" spans="1:14">
      <c r="A1" s="23" t="s">
        <v>0</v>
      </c>
      <c r="B1" s="23"/>
      <c r="C1" s="23"/>
      <c r="D1" s="1"/>
      <c r="E1" s="1"/>
      <c r="F1" s="2"/>
      <c r="G1" s="2"/>
      <c r="H1" s="24" t="s">
        <v>1</v>
      </c>
      <c r="I1" s="24"/>
      <c r="J1" s="24"/>
      <c r="K1" s="25"/>
      <c r="L1" s="25"/>
      <c r="M1" s="25"/>
      <c r="N1" s="1"/>
    </row>
    <row r="2" spans="1:14">
      <c r="A2" s="24" t="s">
        <v>2</v>
      </c>
      <c r="B2" s="24"/>
      <c r="C2" s="24"/>
      <c r="D2" s="24"/>
      <c r="E2" s="22"/>
      <c r="F2" s="2"/>
      <c r="G2" s="2"/>
      <c r="H2" s="24" t="s">
        <v>74</v>
      </c>
      <c r="I2" s="24"/>
      <c r="J2" s="24"/>
      <c r="K2" s="25"/>
      <c r="L2" s="25"/>
      <c r="M2" s="25"/>
      <c r="N2" s="25"/>
    </row>
    <row r="3" spans="1:14">
      <c r="A3" s="24" t="s">
        <v>71</v>
      </c>
      <c r="B3" s="24"/>
      <c r="C3" s="24"/>
      <c r="D3" s="24"/>
      <c r="E3" s="22"/>
      <c r="F3" s="2"/>
      <c r="G3" s="2"/>
      <c r="H3" s="24" t="s">
        <v>80</v>
      </c>
      <c r="I3" s="24"/>
      <c r="J3" s="24"/>
      <c r="K3" s="25"/>
      <c r="L3" s="25"/>
      <c r="M3" s="25"/>
      <c r="N3" s="25"/>
    </row>
    <row r="4" spans="1:14">
      <c r="A4" s="2"/>
      <c r="B4" s="3"/>
      <c r="C4" s="4"/>
      <c r="D4" s="4" t="s">
        <v>3</v>
      </c>
      <c r="E4" s="4"/>
      <c r="F4" s="4"/>
      <c r="G4" s="4"/>
      <c r="H4" s="4"/>
      <c r="I4" s="4"/>
      <c r="J4" s="4"/>
      <c r="K4" s="4"/>
      <c r="L4" s="4"/>
      <c r="M4" s="2"/>
      <c r="N4" s="2"/>
    </row>
    <row r="5" spans="1:14">
      <c r="A5" s="2"/>
      <c r="B5" s="2"/>
      <c r="C5" s="4" t="s">
        <v>4</v>
      </c>
      <c r="D5" s="4"/>
      <c r="E5" s="4"/>
      <c r="F5" s="4"/>
      <c r="G5" s="4"/>
      <c r="H5" s="4"/>
      <c r="I5" s="4"/>
      <c r="J5" s="4"/>
      <c r="K5" s="4"/>
      <c r="L5" s="4"/>
      <c r="M5" s="2"/>
      <c r="N5" s="2"/>
    </row>
    <row r="6" spans="1:14">
      <c r="A6" s="2" t="s">
        <v>5</v>
      </c>
      <c r="B6" s="2" t="s">
        <v>6</v>
      </c>
      <c r="C6" s="4"/>
      <c r="D6" s="4" t="s">
        <v>78</v>
      </c>
      <c r="E6" s="4"/>
      <c r="F6" s="4"/>
      <c r="G6" s="4"/>
      <c r="H6" s="4"/>
      <c r="I6" s="4"/>
      <c r="J6" s="4"/>
      <c r="K6" s="4"/>
      <c r="L6" s="4"/>
      <c r="M6" s="2"/>
      <c r="N6" s="2"/>
    </row>
    <row r="7" spans="1:14" ht="25.5" customHeight="1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6" t="s">
        <v>13</v>
      </c>
      <c r="H7" s="5" t="s">
        <v>14</v>
      </c>
      <c r="I7" s="7">
        <v>0.25</v>
      </c>
      <c r="J7" s="7">
        <v>0.1</v>
      </c>
      <c r="K7" s="5" t="s">
        <v>15</v>
      </c>
      <c r="L7" s="6" t="s">
        <v>16</v>
      </c>
      <c r="M7" s="8" t="s">
        <v>17</v>
      </c>
      <c r="N7" s="6" t="s">
        <v>18</v>
      </c>
    </row>
    <row r="8" spans="1:14" ht="9.75" customHeight="1">
      <c r="A8" s="5">
        <v>1</v>
      </c>
      <c r="B8" s="5" t="s">
        <v>19</v>
      </c>
      <c r="C8" s="9">
        <v>1</v>
      </c>
      <c r="D8" s="10" t="s">
        <v>20</v>
      </c>
      <c r="E8" s="10" t="s">
        <v>69</v>
      </c>
      <c r="F8" s="11">
        <v>28</v>
      </c>
      <c r="G8" s="6"/>
      <c r="H8" s="5"/>
      <c r="I8" s="5"/>
      <c r="J8" s="5"/>
      <c r="K8" s="5"/>
      <c r="L8" s="5"/>
      <c r="M8" s="5"/>
      <c r="N8" s="5"/>
    </row>
    <row r="9" spans="1:14" ht="10.5" customHeight="1">
      <c r="A9" s="5">
        <v>2</v>
      </c>
      <c r="B9" s="5" t="s">
        <v>21</v>
      </c>
      <c r="C9" s="9">
        <v>1</v>
      </c>
      <c r="D9" s="10" t="s">
        <v>76</v>
      </c>
      <c r="E9" s="10">
        <v>1</v>
      </c>
      <c r="F9" s="11">
        <v>20</v>
      </c>
      <c r="G9" s="6"/>
      <c r="H9" s="5"/>
      <c r="I9" s="5"/>
      <c r="J9" s="5"/>
      <c r="K9" s="5"/>
      <c r="L9" s="5"/>
      <c r="M9" s="5"/>
      <c r="N9" s="5"/>
    </row>
    <row r="10" spans="1:14" ht="11.25" customHeight="1">
      <c r="A10" s="5">
        <v>3</v>
      </c>
      <c r="B10" s="5" t="s">
        <v>23</v>
      </c>
      <c r="C10" s="9">
        <v>1</v>
      </c>
      <c r="D10" s="10" t="s">
        <v>24</v>
      </c>
      <c r="E10" s="10"/>
      <c r="F10" s="11">
        <v>28.8</v>
      </c>
      <c r="G10" s="6"/>
      <c r="H10" s="5"/>
      <c r="I10" s="5"/>
      <c r="J10" s="5"/>
      <c r="K10" s="5"/>
      <c r="L10" s="5"/>
      <c r="M10" s="5"/>
      <c r="N10" s="5"/>
    </row>
    <row r="11" spans="1:14" ht="9" customHeight="1">
      <c r="A11" s="5">
        <v>4</v>
      </c>
      <c r="B11" s="5" t="s">
        <v>25</v>
      </c>
      <c r="C11" s="9">
        <v>1</v>
      </c>
      <c r="D11" s="10" t="s">
        <v>76</v>
      </c>
      <c r="E11" s="10">
        <v>2</v>
      </c>
      <c r="F11" s="11">
        <v>8.1999999999999993</v>
      </c>
      <c r="G11" s="6"/>
      <c r="H11" s="5"/>
      <c r="I11" s="5"/>
      <c r="J11" s="5"/>
      <c r="K11" s="5"/>
      <c r="L11" s="5"/>
      <c r="M11" s="5"/>
      <c r="N11" s="5"/>
    </row>
    <row r="12" spans="1:14" ht="11.25" customHeight="1">
      <c r="A12" s="5">
        <v>5</v>
      </c>
      <c r="B12" s="5" t="s">
        <v>26</v>
      </c>
      <c r="C12" s="9">
        <v>1</v>
      </c>
      <c r="D12" s="10" t="s">
        <v>67</v>
      </c>
      <c r="E12" s="10">
        <v>1</v>
      </c>
      <c r="F12" s="11">
        <v>28</v>
      </c>
      <c r="G12" s="6"/>
      <c r="H12" s="5"/>
      <c r="I12" s="5"/>
      <c r="J12" s="5"/>
      <c r="K12" s="5"/>
      <c r="L12" s="5"/>
      <c r="M12" s="5"/>
      <c r="N12" s="5"/>
    </row>
    <row r="13" spans="1:14" ht="10.5" customHeight="1">
      <c r="A13" s="5">
        <v>6</v>
      </c>
      <c r="B13" s="5" t="s">
        <v>28</v>
      </c>
      <c r="C13" s="9">
        <v>1</v>
      </c>
      <c r="D13" s="10" t="s">
        <v>68</v>
      </c>
      <c r="E13" s="10">
        <v>2</v>
      </c>
      <c r="F13" s="11">
        <v>17</v>
      </c>
      <c r="G13" s="6"/>
      <c r="H13" s="5"/>
      <c r="I13" s="5"/>
      <c r="J13" s="5"/>
      <c r="K13" s="5"/>
      <c r="L13" s="5"/>
      <c r="M13" s="5"/>
      <c r="N13" s="5"/>
    </row>
    <row r="14" spans="1:14" ht="11.25" customHeight="1">
      <c r="A14" s="5">
        <v>7</v>
      </c>
      <c r="B14" s="5" t="s">
        <v>72</v>
      </c>
      <c r="C14" s="9">
        <v>1</v>
      </c>
      <c r="D14" s="10" t="s">
        <v>30</v>
      </c>
      <c r="E14" s="10">
        <v>2</v>
      </c>
      <c r="F14" s="11">
        <v>21</v>
      </c>
      <c r="G14" s="6"/>
      <c r="H14" s="5"/>
      <c r="I14" s="5"/>
      <c r="J14" s="5"/>
      <c r="K14" s="5"/>
      <c r="L14" s="5"/>
      <c r="M14" s="5"/>
      <c r="N14" s="5"/>
    </row>
    <row r="15" spans="1:14" ht="10.5" customHeight="1">
      <c r="A15" s="5">
        <v>8</v>
      </c>
      <c r="B15" s="5" t="s">
        <v>31</v>
      </c>
      <c r="C15" s="9">
        <v>1</v>
      </c>
      <c r="D15" s="10" t="s">
        <v>30</v>
      </c>
      <c r="E15" s="10">
        <v>2</v>
      </c>
      <c r="F15" s="11">
        <v>12.6</v>
      </c>
      <c r="G15" s="6"/>
      <c r="H15" s="5"/>
      <c r="I15" s="5"/>
      <c r="J15" s="5"/>
      <c r="K15" s="5"/>
      <c r="L15" s="5"/>
      <c r="M15" s="5"/>
      <c r="N15" s="5"/>
    </row>
    <row r="16" spans="1:14" ht="9" customHeight="1">
      <c r="A16" s="5">
        <v>9</v>
      </c>
      <c r="B16" s="5" t="s">
        <v>32</v>
      </c>
      <c r="C16" s="9">
        <v>1</v>
      </c>
      <c r="D16" s="10" t="s">
        <v>27</v>
      </c>
      <c r="E16" s="10">
        <v>1</v>
      </c>
      <c r="F16" s="11">
        <v>38.6</v>
      </c>
      <c r="G16" s="6"/>
      <c r="H16" s="5"/>
      <c r="I16" s="5"/>
      <c r="J16" s="5"/>
      <c r="K16" s="5"/>
      <c r="L16" s="5"/>
      <c r="M16" s="5"/>
      <c r="N16" s="5"/>
    </row>
    <row r="17" spans="1:14" ht="11.25" customHeight="1">
      <c r="A17" s="5">
        <v>10</v>
      </c>
      <c r="B17" s="5" t="s">
        <v>33</v>
      </c>
      <c r="C17" s="9">
        <v>1</v>
      </c>
      <c r="D17" s="10" t="s">
        <v>70</v>
      </c>
      <c r="E17" s="10"/>
      <c r="F17" s="11">
        <v>1</v>
      </c>
      <c r="G17" s="6"/>
      <c r="H17" s="5"/>
      <c r="I17" s="5"/>
      <c r="J17" s="5"/>
      <c r="K17" s="5"/>
      <c r="L17" s="5"/>
      <c r="M17" s="5"/>
      <c r="N17" s="5"/>
    </row>
    <row r="18" spans="1:14" ht="9.75" customHeight="1">
      <c r="A18" s="5">
        <v>11</v>
      </c>
      <c r="B18" s="5" t="s">
        <v>79</v>
      </c>
      <c r="C18" s="9">
        <v>0.5</v>
      </c>
      <c r="D18" s="10" t="s">
        <v>29</v>
      </c>
      <c r="E18" s="5">
        <v>2</v>
      </c>
      <c r="F18" s="11">
        <v>10.4</v>
      </c>
      <c r="G18" s="6"/>
      <c r="H18" s="5"/>
      <c r="I18" s="5"/>
      <c r="J18" s="5"/>
      <c r="K18" s="5"/>
      <c r="L18" s="5"/>
      <c r="M18" s="5"/>
      <c r="N18" s="5"/>
    </row>
    <row r="19" spans="1:14" ht="9.75" customHeight="1">
      <c r="A19" s="5">
        <v>12</v>
      </c>
      <c r="B19" s="5" t="s">
        <v>34</v>
      </c>
      <c r="C19" s="9">
        <v>0.5</v>
      </c>
      <c r="D19" s="10" t="s">
        <v>70</v>
      </c>
      <c r="E19" s="5"/>
      <c r="F19" s="11">
        <v>1</v>
      </c>
      <c r="G19" s="6"/>
      <c r="H19" s="5"/>
      <c r="I19" s="5"/>
      <c r="J19" s="5"/>
      <c r="K19" s="5"/>
      <c r="L19" s="5"/>
      <c r="M19" s="5"/>
      <c r="N19" s="5"/>
    </row>
    <row r="20" spans="1:14" ht="9" customHeight="1">
      <c r="A20" s="5">
        <v>13</v>
      </c>
      <c r="B20" s="5" t="s">
        <v>36</v>
      </c>
      <c r="C20" s="9">
        <v>1</v>
      </c>
      <c r="D20" s="10" t="s">
        <v>37</v>
      </c>
      <c r="E20" s="10"/>
      <c r="F20" s="11">
        <v>4</v>
      </c>
      <c r="G20" s="6"/>
      <c r="H20" s="5"/>
      <c r="I20" s="5"/>
      <c r="J20" s="5"/>
      <c r="K20" s="5">
        <v>5309</v>
      </c>
      <c r="L20" s="5"/>
      <c r="M20" s="5"/>
      <c r="N20" s="5"/>
    </row>
    <row r="21" spans="1:14" ht="10.5" customHeight="1">
      <c r="A21" s="5">
        <v>14</v>
      </c>
      <c r="B21" s="5" t="s">
        <v>38</v>
      </c>
      <c r="C21" s="9">
        <v>1</v>
      </c>
      <c r="D21" s="10" t="s">
        <v>24</v>
      </c>
      <c r="E21" s="10"/>
      <c r="F21" s="11">
        <v>7.1</v>
      </c>
      <c r="G21" s="6"/>
      <c r="H21" s="5"/>
      <c r="I21" s="5"/>
      <c r="J21" s="5"/>
      <c r="K21" s="5"/>
      <c r="L21" s="5"/>
      <c r="M21" s="5"/>
      <c r="N21" s="5"/>
    </row>
    <row r="22" spans="1:14" ht="12" customHeight="1">
      <c r="A22" s="5">
        <v>15</v>
      </c>
      <c r="B22" s="5" t="s">
        <v>39</v>
      </c>
      <c r="C22" s="9">
        <v>1</v>
      </c>
      <c r="D22" s="10" t="s">
        <v>24</v>
      </c>
      <c r="E22" s="10"/>
      <c r="F22" s="11">
        <v>6</v>
      </c>
      <c r="G22" s="6"/>
      <c r="H22" s="5"/>
      <c r="I22" s="5"/>
      <c r="J22" s="5"/>
      <c r="K22" s="5"/>
      <c r="L22" s="5"/>
      <c r="M22" s="5"/>
      <c r="N22" s="5"/>
    </row>
    <row r="23" spans="1:14" ht="12" customHeight="1">
      <c r="A23" s="5">
        <v>16</v>
      </c>
      <c r="B23" s="5" t="s">
        <v>38</v>
      </c>
      <c r="C23" s="9">
        <v>1</v>
      </c>
      <c r="D23" s="10" t="s">
        <v>35</v>
      </c>
      <c r="E23" s="10"/>
      <c r="F23" s="11">
        <v>1</v>
      </c>
      <c r="G23" s="6"/>
      <c r="H23" s="5"/>
      <c r="I23" s="5"/>
      <c r="J23" s="5"/>
      <c r="K23" s="5"/>
      <c r="L23" s="5"/>
      <c r="M23" s="5"/>
      <c r="N23" s="5"/>
    </row>
    <row r="24" spans="1:14" ht="11.25" customHeight="1">
      <c r="A24" s="5">
        <v>17</v>
      </c>
      <c r="B24" s="5" t="s">
        <v>40</v>
      </c>
      <c r="C24" s="9">
        <v>0.5</v>
      </c>
      <c r="D24" s="10" t="s">
        <v>29</v>
      </c>
      <c r="E24" s="10">
        <v>2</v>
      </c>
      <c r="F24" s="11">
        <v>16</v>
      </c>
      <c r="G24" s="6"/>
      <c r="H24" s="5"/>
      <c r="I24" s="5"/>
      <c r="J24" s="5"/>
      <c r="K24" s="5"/>
      <c r="L24" s="5"/>
      <c r="M24" s="5"/>
      <c r="N24" s="5"/>
    </row>
    <row r="25" spans="1:14" ht="10.5" customHeight="1">
      <c r="A25" s="5">
        <v>18</v>
      </c>
      <c r="B25" s="5" t="s">
        <v>41</v>
      </c>
      <c r="C25" s="9">
        <v>0.5</v>
      </c>
      <c r="D25" s="10" t="s">
        <v>35</v>
      </c>
      <c r="E25" s="10"/>
      <c r="F25" s="11">
        <v>16</v>
      </c>
      <c r="G25" s="6"/>
      <c r="H25" s="5"/>
      <c r="I25" s="5"/>
      <c r="J25" s="5"/>
      <c r="K25" s="5"/>
      <c r="L25" s="5"/>
      <c r="M25" s="5"/>
      <c r="N25" s="5"/>
    </row>
    <row r="26" spans="1:14" ht="11.25" customHeight="1">
      <c r="A26" s="5">
        <v>1</v>
      </c>
      <c r="B26" s="5" t="s">
        <v>81</v>
      </c>
      <c r="C26" s="10">
        <v>1</v>
      </c>
      <c r="D26" s="10" t="s">
        <v>83</v>
      </c>
      <c r="E26" s="10"/>
      <c r="F26" s="11">
        <v>22</v>
      </c>
      <c r="G26" s="5">
        <v>5.61</v>
      </c>
      <c r="H26" s="12">
        <f>G26*17697</f>
        <v>99280.170000000013</v>
      </c>
      <c r="I26" s="12"/>
      <c r="J26" s="12">
        <f>H26*10%</f>
        <v>9928.0170000000016</v>
      </c>
      <c r="K26" s="12"/>
      <c r="L26" s="12">
        <f>H26+I26+J26+K26</f>
        <v>109208.18700000002</v>
      </c>
      <c r="M26" s="12">
        <f>L26*12</f>
        <v>1310498.2440000002</v>
      </c>
      <c r="N26" s="12">
        <v>99280</v>
      </c>
    </row>
    <row r="27" spans="1:14" ht="11.25" customHeight="1">
      <c r="A27" s="5">
        <v>2</v>
      </c>
      <c r="B27" s="5" t="s">
        <v>42</v>
      </c>
      <c r="C27" s="10">
        <v>1</v>
      </c>
      <c r="D27" s="10" t="s">
        <v>43</v>
      </c>
      <c r="E27" s="10"/>
      <c r="F27" s="11">
        <v>1</v>
      </c>
      <c r="G27" s="5">
        <v>2.98</v>
      </c>
      <c r="H27" s="12">
        <f>G27*17697</f>
        <v>52737.06</v>
      </c>
      <c r="I27" s="12"/>
      <c r="J27" s="12">
        <f t="shared" ref="J27:J59" si="0">H27*10%</f>
        <v>5273.7060000000001</v>
      </c>
      <c r="K27" s="12"/>
      <c r="L27" s="12">
        <f>H27+I27+J27+K27</f>
        <v>58010.765999999996</v>
      </c>
      <c r="M27" s="12">
        <f t="shared" ref="M27:M34" si="1">L27*12</f>
        <v>696129.19199999992</v>
      </c>
      <c r="N27" s="12">
        <v>52737</v>
      </c>
    </row>
    <row r="28" spans="1:14" ht="11.25" customHeight="1">
      <c r="A28" s="5">
        <v>3</v>
      </c>
      <c r="B28" s="5" t="s">
        <v>44</v>
      </c>
      <c r="C28" s="10">
        <v>1</v>
      </c>
      <c r="D28" s="10" t="s">
        <v>43</v>
      </c>
      <c r="E28" s="10"/>
      <c r="F28" s="11">
        <v>1</v>
      </c>
      <c r="G28" s="5">
        <v>2.98</v>
      </c>
      <c r="H28" s="12">
        <f>G28*17697</f>
        <v>52737.06</v>
      </c>
      <c r="I28" s="12"/>
      <c r="J28" s="12">
        <f t="shared" si="0"/>
        <v>5273.7060000000001</v>
      </c>
      <c r="K28" s="12"/>
      <c r="L28" s="12">
        <f t="shared" ref="L28:L47" si="2">H28+I28+J28+K28</f>
        <v>58010.765999999996</v>
      </c>
      <c r="M28" s="12">
        <f t="shared" si="1"/>
        <v>696129.19199999992</v>
      </c>
      <c r="N28" s="12">
        <v>52737</v>
      </c>
    </row>
    <row r="29" spans="1:14" ht="11.25" customHeight="1">
      <c r="A29" s="5">
        <v>4</v>
      </c>
      <c r="B29" s="5" t="s">
        <v>45</v>
      </c>
      <c r="C29" s="10">
        <v>1</v>
      </c>
      <c r="D29" s="10">
        <v>3</v>
      </c>
      <c r="E29" s="10"/>
      <c r="F29" s="11"/>
      <c r="G29" s="5">
        <v>2.84</v>
      </c>
      <c r="H29" s="12">
        <f>G29*17697</f>
        <v>50259.479999999996</v>
      </c>
      <c r="I29" s="12"/>
      <c r="J29" s="12">
        <f t="shared" si="0"/>
        <v>5025.9480000000003</v>
      </c>
      <c r="K29" s="13"/>
      <c r="L29" s="12">
        <f t="shared" si="2"/>
        <v>55285.428</v>
      </c>
      <c r="M29" s="12">
        <f t="shared" si="1"/>
        <v>663425.13599999994</v>
      </c>
      <c r="N29" s="5"/>
    </row>
    <row r="30" spans="1:14" ht="12" customHeight="1">
      <c r="A30" s="5">
        <v>5</v>
      </c>
      <c r="B30" s="5" t="s">
        <v>46</v>
      </c>
      <c r="C30" s="10">
        <v>1</v>
      </c>
      <c r="D30" s="10">
        <v>3</v>
      </c>
      <c r="E30" s="10"/>
      <c r="F30" s="11"/>
      <c r="G30" s="5">
        <v>2.84</v>
      </c>
      <c r="H30" s="12">
        <f t="shared" ref="H30:H32" si="3">G30*17697</f>
        <v>50259.479999999996</v>
      </c>
      <c r="I30" s="12"/>
      <c r="J30" s="12">
        <f t="shared" si="0"/>
        <v>5025.9480000000003</v>
      </c>
      <c r="K30" s="14"/>
      <c r="L30" s="12">
        <f t="shared" si="2"/>
        <v>55285.428</v>
      </c>
      <c r="M30" s="12">
        <f t="shared" si="1"/>
        <v>663425.13599999994</v>
      </c>
      <c r="N30" s="5"/>
    </row>
    <row r="31" spans="1:14" ht="12" customHeight="1">
      <c r="A31" s="5">
        <v>6</v>
      </c>
      <c r="B31" s="5" t="s">
        <v>84</v>
      </c>
      <c r="C31" s="10">
        <v>1</v>
      </c>
      <c r="D31" s="10">
        <v>3</v>
      </c>
      <c r="E31" s="10"/>
      <c r="F31" s="11"/>
      <c r="G31" s="5">
        <v>2.84</v>
      </c>
      <c r="H31" s="12">
        <f t="shared" si="3"/>
        <v>50259.479999999996</v>
      </c>
      <c r="I31" s="12"/>
      <c r="J31" s="12">
        <f t="shared" si="0"/>
        <v>5025.9480000000003</v>
      </c>
      <c r="K31" s="14"/>
      <c r="L31" s="12">
        <f t="shared" si="2"/>
        <v>55285.428</v>
      </c>
      <c r="M31" s="12">
        <f t="shared" si="1"/>
        <v>663425.13599999994</v>
      </c>
      <c r="N31" s="5"/>
    </row>
    <row r="32" spans="1:14" ht="11.25" customHeight="1">
      <c r="A32" s="5">
        <v>7</v>
      </c>
      <c r="B32" s="5" t="s">
        <v>47</v>
      </c>
      <c r="C32" s="10">
        <v>1</v>
      </c>
      <c r="D32" s="10">
        <v>1</v>
      </c>
      <c r="E32" s="10"/>
      <c r="F32" s="11"/>
      <c r="G32" s="15">
        <v>2.77</v>
      </c>
      <c r="H32" s="12">
        <f t="shared" si="3"/>
        <v>49020.69</v>
      </c>
      <c r="I32" s="12"/>
      <c r="J32" s="12">
        <f t="shared" si="0"/>
        <v>4902.0690000000004</v>
      </c>
      <c r="K32" s="12"/>
      <c r="L32" s="12">
        <f t="shared" si="2"/>
        <v>53922.759000000005</v>
      </c>
      <c r="M32" s="12">
        <v>323538</v>
      </c>
      <c r="N32" s="5"/>
    </row>
    <row r="33" spans="1:14" ht="11.25" customHeight="1">
      <c r="A33" s="5">
        <v>8</v>
      </c>
      <c r="B33" s="5" t="s">
        <v>48</v>
      </c>
      <c r="C33" s="10">
        <v>1</v>
      </c>
      <c r="D33" s="10" t="s">
        <v>77</v>
      </c>
      <c r="E33" s="10"/>
      <c r="F33" s="11">
        <v>1</v>
      </c>
      <c r="G33" s="15">
        <v>3.5</v>
      </c>
      <c r="H33" s="12">
        <f>G33*17697</f>
        <v>61939.5</v>
      </c>
      <c r="I33" s="12"/>
      <c r="J33" s="12">
        <f>H33*10%</f>
        <v>6193.9500000000007</v>
      </c>
      <c r="K33" s="12"/>
      <c r="L33" s="12">
        <f>SUM(H33:K33)</f>
        <v>68133.45</v>
      </c>
      <c r="M33" s="12">
        <f t="shared" si="1"/>
        <v>817601.39999999991</v>
      </c>
      <c r="N33" s="12">
        <v>61940</v>
      </c>
    </row>
    <row r="34" spans="1:14" ht="10.5" customHeight="1">
      <c r="A34" s="5">
        <v>9</v>
      </c>
      <c r="B34" s="5" t="s">
        <v>49</v>
      </c>
      <c r="C34" s="10">
        <v>1</v>
      </c>
      <c r="D34" s="10">
        <v>3</v>
      </c>
      <c r="E34" s="10"/>
      <c r="F34" s="11"/>
      <c r="G34" s="5">
        <v>2.84</v>
      </c>
      <c r="H34" s="12">
        <f t="shared" ref="H34:H59" si="4">G34*17697</f>
        <v>50259.479999999996</v>
      </c>
      <c r="I34" s="12"/>
      <c r="J34" s="12">
        <f t="shared" si="0"/>
        <v>5025.9480000000003</v>
      </c>
      <c r="K34" s="12"/>
      <c r="L34" s="12">
        <f t="shared" si="2"/>
        <v>55285.428</v>
      </c>
      <c r="M34" s="12">
        <f t="shared" si="1"/>
        <v>663425.13599999994</v>
      </c>
      <c r="N34" s="5"/>
    </row>
    <row r="35" spans="1:14" ht="10.5" customHeight="1">
      <c r="A35" s="5">
        <v>10</v>
      </c>
      <c r="B35" s="5" t="s">
        <v>50</v>
      </c>
      <c r="C35" s="10">
        <v>1</v>
      </c>
      <c r="D35" s="10">
        <v>3</v>
      </c>
      <c r="E35" s="10"/>
      <c r="F35" s="11"/>
      <c r="G35" s="5">
        <v>2.84</v>
      </c>
      <c r="H35" s="12">
        <f t="shared" si="4"/>
        <v>50259.479999999996</v>
      </c>
      <c r="I35" s="12"/>
      <c r="J35" s="12">
        <f t="shared" si="0"/>
        <v>5025.9480000000003</v>
      </c>
      <c r="K35" s="12">
        <v>12489</v>
      </c>
      <c r="L35" s="12">
        <f t="shared" si="2"/>
        <v>67774.428</v>
      </c>
      <c r="M35" s="12">
        <v>406647</v>
      </c>
      <c r="N35" s="5"/>
    </row>
    <row r="36" spans="1:14" ht="11.25" customHeight="1">
      <c r="A36" s="5">
        <v>11</v>
      </c>
      <c r="B36" s="5" t="s">
        <v>50</v>
      </c>
      <c r="C36" s="10">
        <v>1</v>
      </c>
      <c r="D36" s="10">
        <v>3</v>
      </c>
      <c r="E36" s="10"/>
      <c r="F36" s="11"/>
      <c r="G36" s="5">
        <v>2.84</v>
      </c>
      <c r="H36" s="12">
        <f t="shared" si="4"/>
        <v>50259.479999999996</v>
      </c>
      <c r="I36" s="12"/>
      <c r="J36" s="12">
        <f t="shared" si="0"/>
        <v>5025.9480000000003</v>
      </c>
      <c r="K36" s="12">
        <v>12489</v>
      </c>
      <c r="L36" s="12">
        <f t="shared" si="2"/>
        <v>67774.428</v>
      </c>
      <c r="M36" s="12">
        <v>406647</v>
      </c>
      <c r="N36" s="5"/>
    </row>
    <row r="37" spans="1:14" ht="12" customHeight="1">
      <c r="A37" s="5">
        <v>12</v>
      </c>
      <c r="B37" s="5" t="s">
        <v>50</v>
      </c>
      <c r="C37" s="10">
        <v>1</v>
      </c>
      <c r="D37" s="10">
        <v>3</v>
      </c>
      <c r="E37" s="10"/>
      <c r="F37" s="11"/>
      <c r="G37" s="5">
        <v>2.84</v>
      </c>
      <c r="H37" s="12">
        <f t="shared" si="4"/>
        <v>50259.479999999996</v>
      </c>
      <c r="I37" s="12"/>
      <c r="J37" s="12">
        <f t="shared" si="0"/>
        <v>5025.9480000000003</v>
      </c>
      <c r="K37" s="12">
        <v>12489</v>
      </c>
      <c r="L37" s="12">
        <f t="shared" si="2"/>
        <v>67774.428</v>
      </c>
      <c r="M37" s="12">
        <v>406647</v>
      </c>
      <c r="N37" s="5"/>
    </row>
    <row r="38" spans="1:14" ht="9.75" customHeight="1">
      <c r="A38" s="5">
        <v>13</v>
      </c>
      <c r="B38" s="5" t="s">
        <v>51</v>
      </c>
      <c r="C38" s="10">
        <v>1</v>
      </c>
      <c r="D38" s="10">
        <v>3</v>
      </c>
      <c r="E38" s="10"/>
      <c r="F38" s="11"/>
      <c r="G38" s="5">
        <v>2.84</v>
      </c>
      <c r="H38" s="12">
        <f t="shared" si="4"/>
        <v>50259.479999999996</v>
      </c>
      <c r="I38" s="12"/>
      <c r="J38" s="12">
        <f t="shared" si="0"/>
        <v>5025.9480000000003</v>
      </c>
      <c r="K38" s="14">
        <v>12489</v>
      </c>
      <c r="L38" s="12">
        <f t="shared" si="2"/>
        <v>67774.428</v>
      </c>
      <c r="M38" s="12">
        <f t="shared" ref="M38:M61" si="5">L38*12</f>
        <v>813293.13599999994</v>
      </c>
      <c r="N38" s="5"/>
    </row>
    <row r="39" spans="1:14" ht="12.75" customHeight="1">
      <c r="A39" s="5">
        <v>14</v>
      </c>
      <c r="B39" s="5" t="s">
        <v>52</v>
      </c>
      <c r="C39" s="10">
        <v>1</v>
      </c>
      <c r="D39" s="10">
        <v>2</v>
      </c>
      <c r="E39" s="10"/>
      <c r="F39" s="11"/>
      <c r="G39" s="5">
        <v>2.81</v>
      </c>
      <c r="H39" s="12">
        <f t="shared" si="4"/>
        <v>49728.57</v>
      </c>
      <c r="I39" s="12"/>
      <c r="J39" s="12">
        <f t="shared" si="0"/>
        <v>4972.857</v>
      </c>
      <c r="K39" s="14">
        <v>9472</v>
      </c>
      <c r="L39" s="12">
        <f t="shared" si="2"/>
        <v>64173.426999999996</v>
      </c>
      <c r="M39" s="12">
        <f t="shared" si="5"/>
        <v>770081.12399999995</v>
      </c>
      <c r="N39" s="5"/>
    </row>
    <row r="40" spans="1:14" ht="11.25" customHeight="1">
      <c r="A40" s="5">
        <v>15</v>
      </c>
      <c r="B40" s="5" t="s">
        <v>52</v>
      </c>
      <c r="C40" s="10">
        <v>1</v>
      </c>
      <c r="D40" s="10">
        <v>2</v>
      </c>
      <c r="E40" s="10"/>
      <c r="F40" s="11"/>
      <c r="G40" s="5">
        <v>2.81</v>
      </c>
      <c r="H40" s="12">
        <f t="shared" si="4"/>
        <v>49728.57</v>
      </c>
      <c r="I40" s="12"/>
      <c r="J40" s="12">
        <f t="shared" si="0"/>
        <v>4972.857</v>
      </c>
      <c r="K40" s="14">
        <v>9472</v>
      </c>
      <c r="L40" s="12">
        <f t="shared" si="2"/>
        <v>64173.426999999996</v>
      </c>
      <c r="M40" s="12">
        <f t="shared" si="5"/>
        <v>770081.12399999995</v>
      </c>
      <c r="N40" s="5"/>
    </row>
    <row r="41" spans="1:14" ht="11.25" customHeight="1">
      <c r="A41" s="5">
        <v>16</v>
      </c>
      <c r="B41" s="5" t="s">
        <v>52</v>
      </c>
      <c r="C41" s="10">
        <v>1</v>
      </c>
      <c r="D41" s="10">
        <v>2</v>
      </c>
      <c r="E41" s="10"/>
      <c r="F41" s="11"/>
      <c r="G41" s="5">
        <v>2.81</v>
      </c>
      <c r="H41" s="12">
        <f t="shared" si="4"/>
        <v>49728.57</v>
      </c>
      <c r="I41" s="12"/>
      <c r="J41" s="12">
        <f t="shared" si="0"/>
        <v>4972.857</v>
      </c>
      <c r="K41" s="12">
        <v>9472</v>
      </c>
      <c r="L41" s="12">
        <f t="shared" si="2"/>
        <v>64173.426999999996</v>
      </c>
      <c r="M41" s="12">
        <f t="shared" si="5"/>
        <v>770081.12399999995</v>
      </c>
      <c r="N41" s="5"/>
    </row>
    <row r="42" spans="1:14" ht="10.5" customHeight="1">
      <c r="A42" s="5">
        <v>17</v>
      </c>
      <c r="B42" s="5" t="s">
        <v>53</v>
      </c>
      <c r="C42" s="10">
        <v>1</v>
      </c>
      <c r="D42" s="10">
        <v>1</v>
      </c>
      <c r="E42" s="10"/>
      <c r="F42" s="11"/>
      <c r="G42" s="5">
        <v>2.77</v>
      </c>
      <c r="H42" s="12">
        <f t="shared" si="4"/>
        <v>49020.69</v>
      </c>
      <c r="I42" s="12"/>
      <c r="J42" s="12">
        <f t="shared" si="0"/>
        <v>4902.0690000000004</v>
      </c>
      <c r="K42" s="12">
        <v>3540</v>
      </c>
      <c r="L42" s="12">
        <f t="shared" si="2"/>
        <v>57462.759000000005</v>
      </c>
      <c r="M42" s="12">
        <f t="shared" si="5"/>
        <v>689553.10800000001</v>
      </c>
      <c r="N42" s="5"/>
    </row>
    <row r="43" spans="1:14" ht="11.25" customHeight="1">
      <c r="A43" s="5">
        <v>18</v>
      </c>
      <c r="B43" s="5" t="s">
        <v>53</v>
      </c>
      <c r="C43" s="10">
        <v>1</v>
      </c>
      <c r="D43" s="10">
        <v>1</v>
      </c>
      <c r="E43" s="10"/>
      <c r="F43" s="11"/>
      <c r="G43" s="5">
        <v>2.77</v>
      </c>
      <c r="H43" s="12">
        <f t="shared" si="4"/>
        <v>49020.69</v>
      </c>
      <c r="I43" s="12"/>
      <c r="J43" s="12">
        <f t="shared" si="0"/>
        <v>4902.0690000000004</v>
      </c>
      <c r="K43" s="12">
        <v>3540</v>
      </c>
      <c r="L43" s="12">
        <f t="shared" si="2"/>
        <v>57462.759000000005</v>
      </c>
      <c r="M43" s="12">
        <f t="shared" si="5"/>
        <v>689553.10800000001</v>
      </c>
      <c r="N43" s="5"/>
    </row>
    <row r="44" spans="1:14" ht="11.25" customHeight="1">
      <c r="A44" s="5">
        <v>19</v>
      </c>
      <c r="B44" s="5" t="s">
        <v>53</v>
      </c>
      <c r="C44" s="10">
        <v>1</v>
      </c>
      <c r="D44" s="10">
        <v>1</v>
      </c>
      <c r="E44" s="10"/>
      <c r="F44" s="11"/>
      <c r="G44" s="5">
        <v>2.77</v>
      </c>
      <c r="H44" s="12">
        <f t="shared" si="4"/>
        <v>49020.69</v>
      </c>
      <c r="I44" s="12"/>
      <c r="J44" s="12">
        <f t="shared" si="0"/>
        <v>4902.0690000000004</v>
      </c>
      <c r="K44" s="12">
        <v>5309</v>
      </c>
      <c r="L44" s="12">
        <f t="shared" si="2"/>
        <v>59231.759000000005</v>
      </c>
      <c r="M44" s="12">
        <f t="shared" si="5"/>
        <v>710781.10800000001</v>
      </c>
      <c r="N44" s="5"/>
    </row>
    <row r="45" spans="1:14" ht="10.5" customHeight="1">
      <c r="A45" s="5">
        <v>20</v>
      </c>
      <c r="B45" s="5" t="s">
        <v>53</v>
      </c>
      <c r="C45" s="10">
        <v>1</v>
      </c>
      <c r="D45" s="10">
        <v>1</v>
      </c>
      <c r="E45" s="10"/>
      <c r="F45" s="11"/>
      <c r="G45" s="5">
        <v>2.77</v>
      </c>
      <c r="H45" s="12">
        <f t="shared" si="4"/>
        <v>49020.69</v>
      </c>
      <c r="I45" s="12"/>
      <c r="J45" s="12">
        <f t="shared" si="0"/>
        <v>4902.0690000000004</v>
      </c>
      <c r="K45" s="12">
        <v>3540</v>
      </c>
      <c r="L45" s="12">
        <f t="shared" si="2"/>
        <v>57462.759000000005</v>
      </c>
      <c r="M45" s="12">
        <f t="shared" si="5"/>
        <v>689553.10800000001</v>
      </c>
      <c r="N45" s="5"/>
    </row>
    <row r="46" spans="1:14" ht="12" customHeight="1">
      <c r="A46" s="5">
        <v>21</v>
      </c>
      <c r="B46" s="5" t="s">
        <v>53</v>
      </c>
      <c r="C46" s="10">
        <v>1</v>
      </c>
      <c r="D46" s="10">
        <v>1</v>
      </c>
      <c r="E46" s="10"/>
      <c r="F46" s="11"/>
      <c r="G46" s="5">
        <v>2.77</v>
      </c>
      <c r="H46" s="12">
        <f t="shared" si="4"/>
        <v>49020.69</v>
      </c>
      <c r="I46" s="12"/>
      <c r="J46" s="12">
        <f t="shared" si="0"/>
        <v>4902.0690000000004</v>
      </c>
      <c r="K46" s="12">
        <v>3540</v>
      </c>
      <c r="L46" s="12">
        <f t="shared" si="2"/>
        <v>57462.759000000005</v>
      </c>
      <c r="M46" s="12">
        <f t="shared" si="5"/>
        <v>689553.10800000001</v>
      </c>
      <c r="N46" s="5"/>
    </row>
    <row r="47" spans="1:14" ht="11.25" customHeight="1">
      <c r="A47" s="5">
        <v>22</v>
      </c>
      <c r="B47" s="5" t="s">
        <v>53</v>
      </c>
      <c r="C47" s="10">
        <v>1</v>
      </c>
      <c r="D47" s="10">
        <v>1</v>
      </c>
      <c r="E47" s="10"/>
      <c r="F47" s="11"/>
      <c r="G47" s="5">
        <v>2.77</v>
      </c>
      <c r="H47" s="12">
        <f t="shared" si="4"/>
        <v>49020.69</v>
      </c>
      <c r="I47" s="12"/>
      <c r="J47" s="12">
        <f t="shared" si="0"/>
        <v>4902.0690000000004</v>
      </c>
      <c r="K47" s="12">
        <v>3540</v>
      </c>
      <c r="L47" s="12">
        <f t="shared" si="2"/>
        <v>57462.759000000005</v>
      </c>
      <c r="M47" s="12">
        <f t="shared" si="5"/>
        <v>689553.10800000001</v>
      </c>
      <c r="N47" s="5"/>
    </row>
    <row r="48" spans="1:14" ht="11.25" customHeight="1">
      <c r="A48" s="5">
        <v>23</v>
      </c>
      <c r="B48" s="5" t="s">
        <v>54</v>
      </c>
      <c r="C48" s="10">
        <v>1</v>
      </c>
      <c r="D48" s="10" t="s">
        <v>22</v>
      </c>
      <c r="E48" s="10"/>
      <c r="F48" s="11">
        <v>40</v>
      </c>
      <c r="G48" s="5">
        <v>5.77</v>
      </c>
      <c r="H48" s="12">
        <f t="shared" si="4"/>
        <v>102111.68999999999</v>
      </c>
      <c r="I48" s="12"/>
      <c r="J48" s="12">
        <f t="shared" si="0"/>
        <v>10211.169</v>
      </c>
      <c r="K48" s="12"/>
      <c r="L48" s="12">
        <f>SUM(H48:K48)</f>
        <v>112322.85899999998</v>
      </c>
      <c r="M48" s="12">
        <v>773217</v>
      </c>
      <c r="N48" s="5">
        <v>102112</v>
      </c>
    </row>
    <row r="49" spans="1:14" ht="12.75" customHeight="1">
      <c r="A49" s="5">
        <v>24</v>
      </c>
      <c r="B49" s="5" t="s">
        <v>75</v>
      </c>
      <c r="C49" s="10">
        <v>1</v>
      </c>
      <c r="D49" s="10" t="s">
        <v>82</v>
      </c>
      <c r="E49" s="10"/>
      <c r="F49" s="11">
        <v>0</v>
      </c>
      <c r="G49" s="5">
        <v>2.94</v>
      </c>
      <c r="H49" s="12">
        <f t="shared" si="4"/>
        <v>52029.18</v>
      </c>
      <c r="I49" s="12"/>
      <c r="J49" s="12">
        <f t="shared" si="0"/>
        <v>5202.9180000000006</v>
      </c>
      <c r="K49" s="12"/>
      <c r="L49" s="12">
        <f>SUM(H49:K49)</f>
        <v>57232.097999999998</v>
      </c>
      <c r="M49" s="12">
        <f t="shared" si="5"/>
        <v>686785.17599999998</v>
      </c>
      <c r="N49" s="12">
        <v>52029</v>
      </c>
    </row>
    <row r="50" spans="1:14" ht="11.25" customHeight="1">
      <c r="A50" s="5">
        <v>25</v>
      </c>
      <c r="B50" s="5" t="s">
        <v>55</v>
      </c>
      <c r="C50" s="10">
        <v>1</v>
      </c>
      <c r="D50" s="10">
        <v>4</v>
      </c>
      <c r="E50" s="10"/>
      <c r="F50" s="11"/>
      <c r="G50" s="11">
        <v>2.89</v>
      </c>
      <c r="H50" s="12">
        <f t="shared" si="4"/>
        <v>51144.33</v>
      </c>
      <c r="I50" s="12"/>
      <c r="J50" s="12">
        <f t="shared" si="0"/>
        <v>5114.4330000000009</v>
      </c>
      <c r="K50" s="14"/>
      <c r="L50" s="12">
        <f t="shared" ref="L50:L53" si="6">H50+I50+J50+K50</f>
        <v>56258.763000000006</v>
      </c>
      <c r="M50" s="12">
        <f t="shared" si="5"/>
        <v>675105.15600000008</v>
      </c>
      <c r="N50" s="12">
        <v>51144</v>
      </c>
    </row>
    <row r="51" spans="1:14" ht="10.5" customHeight="1">
      <c r="A51" s="5">
        <v>26</v>
      </c>
      <c r="B51" s="5" t="s">
        <v>56</v>
      </c>
      <c r="C51" s="10">
        <v>1</v>
      </c>
      <c r="D51" s="10">
        <v>1</v>
      </c>
      <c r="E51" s="10"/>
      <c r="F51" s="11"/>
      <c r="G51" s="21">
        <v>2.77</v>
      </c>
      <c r="H51" s="12">
        <f t="shared" si="4"/>
        <v>49020.69</v>
      </c>
      <c r="I51" s="12"/>
      <c r="J51" s="12">
        <f t="shared" si="0"/>
        <v>4902.0690000000004</v>
      </c>
      <c r="K51" s="12"/>
      <c r="L51" s="12">
        <f t="shared" si="6"/>
        <v>53922.759000000005</v>
      </c>
      <c r="M51" s="12">
        <f t="shared" si="5"/>
        <v>647073.10800000001</v>
      </c>
      <c r="N51" s="5"/>
    </row>
    <row r="52" spans="1:14" ht="11.25" customHeight="1">
      <c r="A52" s="5">
        <v>27</v>
      </c>
      <c r="B52" s="5" t="s">
        <v>57</v>
      </c>
      <c r="C52" s="10">
        <v>1</v>
      </c>
      <c r="D52" s="10">
        <v>4</v>
      </c>
      <c r="E52" s="10"/>
      <c r="F52" s="11"/>
      <c r="G52" s="5">
        <v>2.89</v>
      </c>
      <c r="H52" s="12">
        <f t="shared" si="4"/>
        <v>51144.33</v>
      </c>
      <c r="I52" s="12"/>
      <c r="J52" s="12">
        <f t="shared" si="0"/>
        <v>5114.4330000000009</v>
      </c>
      <c r="K52" s="12">
        <v>5309</v>
      </c>
      <c r="L52" s="12">
        <f t="shared" si="6"/>
        <v>61567.763000000006</v>
      </c>
      <c r="M52" s="12">
        <f t="shared" si="5"/>
        <v>738813.15600000008</v>
      </c>
      <c r="N52" s="12">
        <v>51144</v>
      </c>
    </row>
    <row r="53" spans="1:14" ht="11.25" customHeight="1">
      <c r="A53" s="5">
        <v>28</v>
      </c>
      <c r="B53" s="5" t="s">
        <v>57</v>
      </c>
      <c r="C53" s="10">
        <v>1</v>
      </c>
      <c r="D53" s="10">
        <v>4</v>
      </c>
      <c r="E53" s="10"/>
      <c r="F53" s="11"/>
      <c r="G53" s="5">
        <v>2.89</v>
      </c>
      <c r="H53" s="12">
        <f t="shared" si="4"/>
        <v>51144.33</v>
      </c>
      <c r="I53" s="12"/>
      <c r="J53" s="12">
        <f t="shared" si="0"/>
        <v>5114.4330000000009</v>
      </c>
      <c r="K53" s="12">
        <v>5309</v>
      </c>
      <c r="L53" s="12">
        <f t="shared" si="6"/>
        <v>61567.763000000006</v>
      </c>
      <c r="M53" s="12">
        <f t="shared" si="5"/>
        <v>738813.15600000008</v>
      </c>
      <c r="N53" s="12">
        <v>51144</v>
      </c>
    </row>
    <row r="54" spans="1:14" ht="11.25" customHeight="1">
      <c r="A54" s="5">
        <v>29</v>
      </c>
      <c r="B54" s="5" t="s">
        <v>58</v>
      </c>
      <c r="C54" s="10">
        <v>1</v>
      </c>
      <c r="D54" s="10" t="s">
        <v>43</v>
      </c>
      <c r="E54" s="10"/>
      <c r="F54" s="11">
        <v>13</v>
      </c>
      <c r="G54" s="5">
        <v>3.19</v>
      </c>
      <c r="H54" s="12">
        <f t="shared" si="4"/>
        <v>56453.43</v>
      </c>
      <c r="I54" s="12"/>
      <c r="J54" s="12">
        <f t="shared" si="0"/>
        <v>5645.3430000000008</v>
      </c>
      <c r="K54" s="12">
        <v>5309</v>
      </c>
      <c r="L54" s="12">
        <f>SUM(H54:K54)</f>
        <v>67407.773000000001</v>
      </c>
      <c r="M54" s="12">
        <f t="shared" si="5"/>
        <v>808893.27600000007</v>
      </c>
      <c r="N54" s="12">
        <v>56453</v>
      </c>
    </row>
    <row r="55" spans="1:14" ht="11.25" customHeight="1">
      <c r="A55" s="5">
        <v>30</v>
      </c>
      <c r="B55" s="5" t="s">
        <v>59</v>
      </c>
      <c r="C55" s="10">
        <v>1</v>
      </c>
      <c r="D55" s="10">
        <v>2</v>
      </c>
      <c r="E55" s="10"/>
      <c r="F55" s="11"/>
      <c r="G55" s="5">
        <v>2.81</v>
      </c>
      <c r="H55" s="12">
        <f t="shared" si="4"/>
        <v>49728.57</v>
      </c>
      <c r="I55" s="12"/>
      <c r="J55" s="12">
        <f t="shared" si="0"/>
        <v>4972.857</v>
      </c>
      <c r="K55" s="12">
        <v>5309</v>
      </c>
      <c r="L55" s="12">
        <f t="shared" ref="L55:L60" si="7">H55+I55+J55+K55</f>
        <v>60010.426999999996</v>
      </c>
      <c r="M55" s="12">
        <f t="shared" si="5"/>
        <v>720125.12399999995</v>
      </c>
      <c r="N55" s="5"/>
    </row>
    <row r="56" spans="1:14" ht="10.5" customHeight="1">
      <c r="A56" s="5">
        <v>31</v>
      </c>
      <c r="B56" s="5" t="s">
        <v>60</v>
      </c>
      <c r="C56" s="10">
        <v>1</v>
      </c>
      <c r="D56" s="10">
        <v>1</v>
      </c>
      <c r="E56" s="10"/>
      <c r="F56" s="11"/>
      <c r="G56" s="15">
        <v>2.77</v>
      </c>
      <c r="H56" s="12">
        <f t="shared" si="4"/>
        <v>49020.69</v>
      </c>
      <c r="I56" s="12"/>
      <c r="J56" s="12">
        <f t="shared" si="0"/>
        <v>4902.0690000000004</v>
      </c>
      <c r="K56" s="12">
        <v>5309</v>
      </c>
      <c r="L56" s="12">
        <f t="shared" si="7"/>
        <v>59231.759000000005</v>
      </c>
      <c r="M56" s="12">
        <f t="shared" si="5"/>
        <v>710781.10800000001</v>
      </c>
      <c r="N56" s="5"/>
    </row>
    <row r="57" spans="1:14" ht="11.25" customHeight="1">
      <c r="A57" s="5">
        <v>32</v>
      </c>
      <c r="B57" s="5" t="s">
        <v>61</v>
      </c>
      <c r="C57" s="10">
        <v>1</v>
      </c>
      <c r="D57" s="10">
        <v>2</v>
      </c>
      <c r="E57" s="10"/>
      <c r="F57" s="11"/>
      <c r="G57" s="5">
        <v>2.81</v>
      </c>
      <c r="H57" s="12">
        <f t="shared" si="4"/>
        <v>49728.57</v>
      </c>
      <c r="I57" s="12"/>
      <c r="J57" s="12">
        <f t="shared" si="0"/>
        <v>4972.857</v>
      </c>
      <c r="K57" s="12">
        <v>5309</v>
      </c>
      <c r="L57" s="12">
        <f t="shared" si="7"/>
        <v>60010.426999999996</v>
      </c>
      <c r="M57" s="12">
        <f t="shared" si="5"/>
        <v>720125.12399999995</v>
      </c>
      <c r="N57" s="5"/>
    </row>
    <row r="58" spans="1:14" ht="11.25" customHeight="1">
      <c r="A58" s="5">
        <v>33</v>
      </c>
      <c r="B58" s="5" t="s">
        <v>62</v>
      </c>
      <c r="C58" s="10">
        <v>1</v>
      </c>
      <c r="D58" s="10">
        <v>2</v>
      </c>
      <c r="E58" s="10"/>
      <c r="F58" s="11"/>
      <c r="G58" s="5">
        <v>2.81</v>
      </c>
      <c r="H58" s="12">
        <f t="shared" si="4"/>
        <v>49728.57</v>
      </c>
      <c r="I58" s="12"/>
      <c r="J58" s="12">
        <f t="shared" si="0"/>
        <v>4972.857</v>
      </c>
      <c r="K58" s="12"/>
      <c r="L58" s="12">
        <f t="shared" si="7"/>
        <v>54701.426999999996</v>
      </c>
      <c r="M58" s="12">
        <f t="shared" si="5"/>
        <v>656417.12399999995</v>
      </c>
      <c r="N58" s="12"/>
    </row>
    <row r="59" spans="1:14" ht="10.5" customHeight="1">
      <c r="A59" s="5">
        <v>34</v>
      </c>
      <c r="B59" s="5" t="s">
        <v>63</v>
      </c>
      <c r="C59" s="10">
        <v>1</v>
      </c>
      <c r="D59" s="10">
        <v>4</v>
      </c>
      <c r="E59" s="10"/>
      <c r="F59" s="11"/>
      <c r="G59" s="5">
        <v>2.89</v>
      </c>
      <c r="H59" s="12">
        <f t="shared" si="4"/>
        <v>51144.33</v>
      </c>
      <c r="I59" s="12"/>
      <c r="J59" s="12">
        <f t="shared" si="0"/>
        <v>5114.4330000000009</v>
      </c>
      <c r="K59" s="12">
        <v>3540</v>
      </c>
      <c r="L59" s="12">
        <f>H59+I59+J59+K59</f>
        <v>59798.763000000006</v>
      </c>
      <c r="M59" s="12">
        <f t="shared" si="5"/>
        <v>717585.15600000008</v>
      </c>
      <c r="N59" s="12">
        <v>51144</v>
      </c>
    </row>
    <row r="60" spans="1:14" ht="12" customHeight="1">
      <c r="A60" s="5">
        <v>35</v>
      </c>
      <c r="B60" s="5" t="s">
        <v>73</v>
      </c>
      <c r="C60" s="10">
        <v>1</v>
      </c>
      <c r="D60" s="10" t="s">
        <v>43</v>
      </c>
      <c r="E60" s="5"/>
      <c r="F60" s="11">
        <v>1</v>
      </c>
      <c r="G60" s="15">
        <v>2.98</v>
      </c>
      <c r="H60" s="12">
        <v>52737</v>
      </c>
      <c r="I60" s="12"/>
      <c r="J60" s="12">
        <f>H60*10%</f>
        <v>5273.7000000000007</v>
      </c>
      <c r="K60" s="12">
        <v>5309</v>
      </c>
      <c r="L60" s="12">
        <f t="shared" si="7"/>
        <v>63319.7</v>
      </c>
      <c r="M60" s="12">
        <f t="shared" si="5"/>
        <v>759836.39999999991</v>
      </c>
      <c r="N60" s="12">
        <v>52737</v>
      </c>
    </row>
    <row r="61" spans="1:14" ht="9" customHeight="1">
      <c r="A61" s="5">
        <v>36</v>
      </c>
      <c r="B61" s="5" t="s">
        <v>64</v>
      </c>
      <c r="C61" s="10">
        <v>0.5</v>
      </c>
      <c r="D61" s="10" t="s">
        <v>65</v>
      </c>
      <c r="E61" s="10">
        <v>1</v>
      </c>
      <c r="F61" s="11">
        <v>15</v>
      </c>
      <c r="G61" s="5">
        <v>5.24</v>
      </c>
      <c r="H61" s="12">
        <v>46366</v>
      </c>
      <c r="I61" s="12">
        <v>11591</v>
      </c>
      <c r="J61" s="12">
        <v>5796</v>
      </c>
      <c r="K61" s="12"/>
      <c r="L61" s="12">
        <f>SUM(H61:K61)</f>
        <v>63753</v>
      </c>
      <c r="M61" s="12">
        <f t="shared" si="5"/>
        <v>765036</v>
      </c>
      <c r="N61" s="12">
        <v>57957</v>
      </c>
    </row>
    <row r="62" spans="1:14">
      <c r="A62" s="5"/>
      <c r="B62" s="16" t="s">
        <v>66</v>
      </c>
      <c r="C62" s="17">
        <f>SUM(C26:C61)</f>
        <v>35.5</v>
      </c>
      <c r="D62" s="16"/>
      <c r="E62" s="16"/>
      <c r="F62" s="18"/>
      <c r="G62" s="16"/>
      <c r="H62" s="19">
        <f t="shared" ref="H62:N62" si="8">SUM(H26:H61)</f>
        <v>1922601.8799999997</v>
      </c>
      <c r="I62" s="19">
        <f t="shared" si="8"/>
        <v>11591</v>
      </c>
      <c r="J62" s="19">
        <f t="shared" si="8"/>
        <v>193419.58799999996</v>
      </c>
      <c r="K62" s="19">
        <f t="shared" si="8"/>
        <v>142084</v>
      </c>
      <c r="L62" s="19">
        <f t="shared" si="8"/>
        <v>2269696.4680000003</v>
      </c>
      <c r="M62" s="19">
        <f t="shared" si="8"/>
        <v>25118226.791999996</v>
      </c>
      <c r="N62" s="19">
        <f t="shared" si="8"/>
        <v>792558</v>
      </c>
    </row>
    <row r="63" spans="1:14">
      <c r="A63" s="20"/>
      <c r="B63" s="20" t="s">
        <v>85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</sheetData>
  <mergeCells count="6">
    <mergeCell ref="A1:C1"/>
    <mergeCell ref="H1:M1"/>
    <mergeCell ref="A2:D2"/>
    <mergeCell ref="H2:N2"/>
    <mergeCell ref="A3:D3"/>
    <mergeCell ref="H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AktauBuh</dc:creator>
  <cp:lastModifiedBy>AktauBuh</cp:lastModifiedBy>
  <cp:lastPrinted>2020-10-09T04:24:29Z</cp:lastPrinted>
  <dcterms:created xsi:type="dcterms:W3CDTF">2018-10-18T05:41:31Z</dcterms:created>
  <dcterms:modified xsi:type="dcterms:W3CDTF">2020-10-09T04:24:45Z</dcterms:modified>
</cp:coreProperties>
</file>